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M2/2022/CM2 ASET/2022 Paper/"/>
    </mc:Choice>
  </mc:AlternateContent>
  <xr:revisionPtr revIDLastSave="168" documentId="8_{059A5AEC-B001-40D4-86E4-93F532A14D6F}" xr6:coauthVersionLast="47" xr6:coauthVersionMax="47" xr10:uidLastSave="{20961612-EC2E-4A12-B7C5-0B6FEB84C54B}"/>
  <bookViews>
    <workbookView xWindow="-120" yWindow="-120" windowWidth="29040" windowHeight="15990" tabRatio="674" xr2:uid="{11BB0F4C-D959-444B-83FA-098F18ECA8BB}"/>
  </bookViews>
  <sheets>
    <sheet name="B-S calculator" sheetId="31" r:id="rId1"/>
    <sheet name="Q1 data" sheetId="28" r:id="rId2"/>
    <sheet name="1i" sheetId="2" r:id="rId3"/>
    <sheet name="1ii" sheetId="3" r:id="rId4"/>
    <sheet name="1iii" sheetId="4" r:id="rId5"/>
    <sheet name="1iv" sheetId="5" r:id="rId6"/>
    <sheet name="Q2 Data" sheetId="10" r:id="rId7"/>
    <sheet name="2i" sheetId="11" r:id="rId8"/>
    <sheet name="2ii" sheetId="12" r:id="rId9"/>
    <sheet name="2iii" sheetId="13" r:id="rId10"/>
    <sheet name="2iv" sheetId="14" r:id="rId11"/>
    <sheet name="2v" sheetId="15" r:id="rId12"/>
    <sheet name="2vi" sheetId="16" r:id="rId13"/>
    <sheet name="2vii" sheetId="32" r:id="rId14"/>
    <sheet name="Q3 Data" sheetId="19" r:id="rId15"/>
    <sheet name="3i" sheetId="20" r:id="rId16"/>
    <sheet name="3ii" sheetId="21" r:id="rId17"/>
    <sheet name="3iii" sheetId="22" r:id="rId18"/>
    <sheet name="3iv" sheetId="23" r:id="rId19"/>
    <sheet name="Q4 data" sheetId="30" r:id="rId20"/>
    <sheet name="4i" sheetId="24" r:id="rId21"/>
    <sheet name="4ii" sheetId="25" r:id="rId22"/>
    <sheet name="4iii" sheetId="26" r:id="rId23"/>
    <sheet name="4iv" sheetId="27" r:id="rId24"/>
    <sheet name="4v" sheetId="33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C15" i="31"/>
  <c r="C16" i="31" s="1"/>
  <c r="C18" i="31" s="1"/>
  <c r="C14" i="31"/>
  <c r="C13" i="31"/>
  <c r="C17" i="31" l="1"/>
  <c r="C22" i="31" s="1"/>
  <c r="C21" i="31" l="1"/>
  <c r="A5" i="19" l="1"/>
  <c r="A6" i="19" s="1"/>
  <c r="A7" i="19" s="1"/>
  <c r="A8" i="19" l="1"/>
  <c r="A9" i="19" l="1"/>
  <c r="A10" i="19" l="1"/>
  <c r="A11" i="19" l="1"/>
  <c r="A12" i="19" l="1"/>
  <c r="A13" i="19" l="1"/>
  <c r="A14" i="19" l="1"/>
  <c r="A15" i="19" l="1"/>
  <c r="A16" i="19" l="1"/>
  <c r="A17" i="19" l="1"/>
  <c r="A18" i="19" l="1"/>
  <c r="A19" i="19" l="1"/>
  <c r="A20" i="19" l="1"/>
  <c r="A21" i="19" l="1"/>
  <c r="A22" i="19" l="1"/>
  <c r="A23" i="19" l="1"/>
  <c r="A24" i="19" l="1"/>
  <c r="A25" i="19" l="1"/>
  <c r="A26" i="19" l="1"/>
  <c r="A27" i="19" l="1"/>
  <c r="A28" i="19" l="1"/>
  <c r="A29" i="19" l="1"/>
  <c r="A30" i="19" l="1"/>
  <c r="A31" i="19" l="1"/>
  <c r="A32" i="19" l="1"/>
  <c r="A33" i="19" l="1"/>
  <c r="A34" i="19" l="1"/>
  <c r="A35" i="19" l="1"/>
  <c r="A36" i="19" l="1"/>
  <c r="A37" i="19" l="1"/>
  <c r="A38" i="19" l="1"/>
  <c r="A39" i="19" l="1"/>
  <c r="A40" i="19" l="1"/>
  <c r="A41" i="19" l="1"/>
  <c r="A42" i="19" l="1"/>
  <c r="A43" i="19" l="1"/>
  <c r="A44" i="19" l="1"/>
  <c r="A45" i="19" l="1"/>
  <c r="A46" i="19" l="1"/>
  <c r="A47" i="19" l="1"/>
  <c r="A48" i="19" l="1"/>
  <c r="A49" i="19" l="1"/>
  <c r="A50" i="19" l="1"/>
  <c r="A51" i="19" l="1"/>
  <c r="A52" i="19" l="1"/>
  <c r="A53" i="19" l="1"/>
  <c r="A54" i="19" l="1"/>
  <c r="A55" i="19" l="1"/>
  <c r="A56" i="19" l="1"/>
  <c r="A57" i="19" l="1"/>
  <c r="A58" i="19" l="1"/>
  <c r="A59" i="19" l="1"/>
  <c r="A60" i="19" l="1"/>
  <c r="A61" i="19" l="1"/>
  <c r="A62" i="19" l="1"/>
  <c r="A63" i="19" l="1"/>
  <c r="A64" i="19" l="1"/>
  <c r="B5" i="2" l="1"/>
  <c r="B6" i="2" s="1"/>
  <c r="B7" i="2" l="1"/>
  <c r="B8" i="2" l="1"/>
  <c r="B9" i="2" l="1"/>
  <c r="B10" i="2" l="1"/>
  <c r="B11" i="2" l="1"/>
  <c r="B12" i="2" l="1"/>
  <c r="B13" i="2" l="1"/>
  <c r="B14" i="2" l="1"/>
  <c r="B15" i="2" l="1"/>
  <c r="B16" i="2" l="1"/>
  <c r="B17" i="2" l="1"/>
  <c r="B18" i="2" l="1"/>
  <c r="B19" i="2" l="1"/>
  <c r="B20" i="2" l="1"/>
  <c r="B21" i="2" l="1"/>
  <c r="B22" i="2" l="1"/>
</calcChain>
</file>

<file path=xl/sharedStrings.xml><?xml version="1.0" encoding="utf-8"?>
<sst xmlns="http://schemas.openxmlformats.org/spreadsheetml/2006/main" count="62" uniqueCount="49">
  <si>
    <t>sigma</t>
  </si>
  <si>
    <t>Variance</t>
  </si>
  <si>
    <t>Expected Rate of Premium Income</t>
  </si>
  <si>
    <t>Adjustment Coefficient</t>
  </si>
  <si>
    <t>Upper Bound</t>
  </si>
  <si>
    <t>Comments</t>
  </si>
  <si>
    <t>Return</t>
  </si>
  <si>
    <t>Asset A</t>
  </si>
  <si>
    <t>Asset B</t>
  </si>
  <si>
    <t>Expected return</t>
  </si>
  <si>
    <t>Downside semi-variance</t>
  </si>
  <si>
    <t>Black-Scholes calculator</t>
  </si>
  <si>
    <t>Parameters</t>
  </si>
  <si>
    <t>Share price</t>
  </si>
  <si>
    <t>Strike price</t>
  </si>
  <si>
    <t>Maturity</t>
  </si>
  <si>
    <t>Risk-free rate</t>
  </si>
  <si>
    <t>Volatility</t>
  </si>
  <si>
    <t>Calculations</t>
  </si>
  <si>
    <t>Present value of strike</t>
  </si>
  <si>
    <t>d1</t>
  </si>
  <si>
    <t>d2</t>
  </si>
  <si>
    <t>N(d1)</t>
  </si>
  <si>
    <t>N(d2)</t>
  </si>
  <si>
    <t>Option values</t>
  </si>
  <si>
    <t>Value of Put option</t>
  </si>
  <si>
    <t>Value of Call option</t>
  </si>
  <si>
    <t>Delta</t>
  </si>
  <si>
    <t>Theta</t>
  </si>
  <si>
    <t>Rho</t>
  </si>
  <si>
    <t>Estimated option price</t>
  </si>
  <si>
    <t>No data is provided for Q1</t>
  </si>
  <si>
    <t>Probability of Ruin by time 1</t>
  </si>
  <si>
    <t>No data is provided for Q4</t>
  </si>
  <si>
    <t>x</t>
  </si>
  <si>
    <t>PDF</t>
  </si>
  <si>
    <t>CDF</t>
  </si>
  <si>
    <t>You can copy this calculator and use it in your workings if you wish</t>
  </si>
  <si>
    <t>Expected returns using R =</t>
  </si>
  <si>
    <t>Utility using R =</t>
  </si>
  <si>
    <r>
      <t>s</t>
    </r>
    <r>
      <rPr>
        <sz val="11"/>
        <color theme="1"/>
        <rFont val="Calibri"/>
        <family val="2"/>
        <scheme val="minor"/>
      </rPr>
      <t>*t^.5</t>
    </r>
  </si>
  <si>
    <t>Probability no claims greater than retention limit</t>
  </si>
  <si>
    <t>Normal distribution</t>
  </si>
  <si>
    <t>One-year distribution of returns</t>
  </si>
  <si>
    <t>Asset A CDF</t>
  </si>
  <si>
    <t>Asset B CDF</t>
  </si>
  <si>
    <t>Checks/comments</t>
  </si>
  <si>
    <t>Chart</t>
  </si>
  <si>
    <t>Probability claim below retention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</si>
</sst>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0%"/>
    <numFmt numFmtId="165" formatCode="_-* #,##0.000_-;\-* #,##0.000_-;_-* &quot;-&quot;??_-;_-@_-"/>
    <numFmt numFmtId="166" formatCode="_-* #,##0.0000_-;\-* #,##0.0000_-;_-* &quot;-&quot;??_-;_-@_-"/>
    <numFmt numFmtId="167" formatCode="0.0%"/>
    <numFmt numFmtId="168" formatCode="_-&quot;£&quot;* #,##0_-;\-&quot;£&quot;* #,##0_-;_-&quot;£&quot;* &quot;-&quot;??_-;_-@_-"/>
    <numFmt numFmtId="169" formatCode="_-* #,##0.0000_-;\-* #,##0.0000_-;_-* &quot;-&quot;????_-;_-@_-"/>
    <numFmt numFmtId="170" formatCode="0.0000"/>
    <numFmt numFmtId="171" formatCode="_-* #,##0_-;\-* #,##0_-;_-* &quot;-&quot;??_-;_-@_-"/>
    <numFmt numFmtId="172" formatCode="0.000"/>
    <numFmt numFmtId="173" formatCode="0.0000000"/>
    <numFmt numFmtId="17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10" fontId="0" fillId="0" borderId="0" xfId="2" applyNumberFormat="1" applyFont="1"/>
    <xf numFmtId="165" fontId="0" fillId="0" borderId="0" xfId="1" applyNumberFormat="1" applyFont="1"/>
    <xf numFmtId="9" fontId="0" fillId="0" borderId="0" xfId="4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71" fontId="0" fillId="0" borderId="0" xfId="1" applyNumberFormat="1" applyFont="1"/>
    <xf numFmtId="10" fontId="0" fillId="2" borderId="0" xfId="2" applyNumberFormat="1" applyFont="1" applyFill="1"/>
    <xf numFmtId="165" fontId="0" fillId="2" borderId="0" xfId="1" applyNumberFormat="1" applyFont="1" applyFill="1"/>
    <xf numFmtId="10" fontId="0" fillId="2" borderId="0" xfId="4" applyNumberFormat="1" applyFont="1" applyFill="1"/>
    <xf numFmtId="0" fontId="0" fillId="0" borderId="0" xfId="0" applyFont="1"/>
    <xf numFmtId="0" fontId="0" fillId="0" borderId="0" xfId="3" applyFont="1"/>
    <xf numFmtId="171" fontId="0" fillId="3" borderId="0" xfId="0" applyNumberFormat="1" applyFont="1" applyFill="1"/>
    <xf numFmtId="10" fontId="0" fillId="3" borderId="0" xfId="0" applyNumberFormat="1" applyFont="1" applyFill="1"/>
    <xf numFmtId="170" fontId="0" fillId="0" borderId="0" xfId="0" applyNumberFormat="1" applyFont="1"/>
    <xf numFmtId="0" fontId="0" fillId="2" borderId="0" xfId="0" applyFont="1" applyFill="1"/>
    <xf numFmtId="172" fontId="0" fillId="2" borderId="0" xfId="0" applyNumberFormat="1" applyFont="1" applyFill="1"/>
    <xf numFmtId="167" fontId="0" fillId="0" borderId="0" xfId="0" applyNumberFormat="1" applyFont="1"/>
    <xf numFmtId="169" fontId="0" fillId="0" borderId="0" xfId="0" applyNumberFormat="1" applyFont="1"/>
    <xf numFmtId="9" fontId="0" fillId="0" borderId="0" xfId="0" applyNumberFormat="1" applyFont="1"/>
    <xf numFmtId="0" fontId="0" fillId="2" borderId="0" xfId="3" applyFont="1" applyFill="1"/>
    <xf numFmtId="164" fontId="0" fillId="2" borderId="0" xfId="4" applyNumberFormat="1" applyFont="1" applyFill="1"/>
    <xf numFmtId="173" fontId="0" fillId="2" borderId="0" xfId="3" applyNumberFormat="1" applyFont="1" applyFill="1"/>
    <xf numFmtId="168" fontId="0" fillId="2" borderId="0" xfId="3" applyNumberFormat="1" applyFont="1" applyFill="1"/>
    <xf numFmtId="0" fontId="2" fillId="0" borderId="0" xfId="3" applyFont="1"/>
    <xf numFmtId="165" fontId="0" fillId="0" borderId="0" xfId="0" applyNumberFormat="1" applyFont="1"/>
    <xf numFmtId="43" fontId="0" fillId="2" borderId="0" xfId="0" applyNumberFormat="1" applyFont="1" applyFill="1"/>
    <xf numFmtId="10" fontId="0" fillId="0" borderId="0" xfId="0" applyNumberFormat="1" applyFont="1"/>
    <xf numFmtId="165" fontId="0" fillId="2" borderId="0" xfId="0" applyNumberFormat="1" applyFont="1" applyFill="1"/>
    <xf numFmtId="43" fontId="0" fillId="0" borderId="0" xfId="0" applyNumberFormat="1" applyFont="1"/>
    <xf numFmtId="0" fontId="0" fillId="0" borderId="0" xfId="0" applyFont="1" applyFill="1"/>
    <xf numFmtId="165" fontId="0" fillId="0" borderId="0" xfId="1" applyNumberFormat="1" applyFont="1" applyFill="1"/>
    <xf numFmtId="0" fontId="0" fillId="0" borderId="0" xfId="0" applyFont="1" applyAlignment="1">
      <alignment horizontal="center"/>
    </xf>
    <xf numFmtId="0" fontId="0" fillId="0" borderId="0" xfId="3" applyFont="1" applyAlignment="1">
      <alignment horizontal="center"/>
    </xf>
    <xf numFmtId="9" fontId="0" fillId="0" borderId="0" xfId="4" applyFont="1" applyAlignment="1">
      <alignment horizontal="center"/>
    </xf>
    <xf numFmtId="174" fontId="0" fillId="0" borderId="0" xfId="3" applyNumberFormat="1" applyFont="1" applyAlignment="1">
      <alignment horizontal="center"/>
    </xf>
    <xf numFmtId="170" fontId="0" fillId="0" borderId="0" xfId="3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</cellXfs>
  <cellStyles count="5">
    <cellStyle name="Comma" xfId="1" builtinId="3"/>
    <cellStyle name="Normal" xfId="0" builtinId="0"/>
    <cellStyle name="Normal 2" xfId="3" xr:uid="{DD4F5C93-355A-47AB-8970-46A65C67D31E}"/>
    <cellStyle name="Percent" xfId="2" builtinId="5"/>
    <cellStyle name="Percent 2" xfId="4" xr:uid="{97F0C60B-0AE5-496F-BDCA-949BE9715D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771C-256E-44E7-AFAC-8207303CE193}">
  <dimension ref="B2:C22"/>
  <sheetViews>
    <sheetView showGridLines="0" tabSelected="1" zoomScale="130" zoomScaleNormal="130" workbookViewId="0"/>
  </sheetViews>
  <sheetFormatPr defaultRowHeight="15" x14ac:dyDescent="0.25"/>
  <cols>
    <col min="1" max="1" width="9.140625" style="11"/>
    <col min="2" max="2" width="22.42578125" style="11" bestFit="1" customWidth="1"/>
    <col min="3" max="3" width="10.85546875" style="11" customWidth="1"/>
    <col min="4" max="16384" width="9.140625" style="11"/>
  </cols>
  <sheetData>
    <row r="2" spans="2:3" x14ac:dyDescent="0.25">
      <c r="B2" s="4" t="s">
        <v>37</v>
      </c>
    </row>
    <row r="4" spans="2:3" x14ac:dyDescent="0.25">
      <c r="B4" s="4" t="s">
        <v>11</v>
      </c>
    </row>
    <row r="5" spans="2:3" x14ac:dyDescent="0.25">
      <c r="B5" s="5" t="s">
        <v>12</v>
      </c>
      <c r="C5" s="5"/>
    </row>
    <row r="6" spans="2:3" x14ac:dyDescent="0.25">
      <c r="B6" s="11" t="s">
        <v>13</v>
      </c>
      <c r="C6" s="13"/>
    </row>
    <row r="7" spans="2:3" x14ac:dyDescent="0.25">
      <c r="B7" s="11" t="s">
        <v>14</v>
      </c>
      <c r="C7" s="13"/>
    </row>
    <row r="8" spans="2:3" x14ac:dyDescent="0.25">
      <c r="B8" s="11" t="s">
        <v>15</v>
      </c>
      <c r="C8" s="13"/>
    </row>
    <row r="9" spans="2:3" x14ac:dyDescent="0.25">
      <c r="B9" s="11" t="s">
        <v>16</v>
      </c>
      <c r="C9" s="14"/>
    </row>
    <row r="10" spans="2:3" x14ac:dyDescent="0.25">
      <c r="B10" s="6" t="s">
        <v>17</v>
      </c>
      <c r="C10" s="14"/>
    </row>
    <row r="12" spans="2:3" x14ac:dyDescent="0.25">
      <c r="B12" s="5" t="s">
        <v>18</v>
      </c>
    </row>
    <row r="13" spans="2:3" x14ac:dyDescent="0.25">
      <c r="B13" s="11" t="s">
        <v>19</v>
      </c>
      <c r="C13" s="7">
        <f>++C7*EXP(-C9*C8)</f>
        <v>0</v>
      </c>
    </row>
    <row r="14" spans="2:3" x14ac:dyDescent="0.25">
      <c r="B14" s="6" t="s">
        <v>40</v>
      </c>
      <c r="C14" s="15">
        <f>+C10*C8^0.5</f>
        <v>0</v>
      </c>
    </row>
    <row r="15" spans="2:3" x14ac:dyDescent="0.25">
      <c r="B15" s="11" t="s">
        <v>20</v>
      </c>
      <c r="C15" s="15" t="e">
        <f>++(LN(C6/C7)+(C9+C10*C10/2)*C8)/(C10*C8^0.5)</f>
        <v>#DIV/0!</v>
      </c>
    </row>
    <row r="16" spans="2:3" x14ac:dyDescent="0.25">
      <c r="B16" s="11" t="s">
        <v>21</v>
      </c>
      <c r="C16" s="15" t="e">
        <f>+C15-C14</f>
        <v>#DIV/0!</v>
      </c>
    </row>
    <row r="17" spans="2:3" x14ac:dyDescent="0.25">
      <c r="B17" s="6" t="s">
        <v>22</v>
      </c>
      <c r="C17" s="15" t="e">
        <f>_xlfn.NORM.DIST(C15,0,1,TRUE)</f>
        <v>#DIV/0!</v>
      </c>
    </row>
    <row r="18" spans="2:3" x14ac:dyDescent="0.25">
      <c r="B18" s="6" t="s">
        <v>23</v>
      </c>
      <c r="C18" s="15" t="e">
        <f>_xlfn.NORM.DIST(C16,0,1,TRUE)</f>
        <v>#DIV/0!</v>
      </c>
    </row>
    <row r="20" spans="2:3" x14ac:dyDescent="0.25">
      <c r="B20" s="4" t="s">
        <v>24</v>
      </c>
    </row>
    <row r="21" spans="2:3" x14ac:dyDescent="0.25">
      <c r="B21" s="6" t="s">
        <v>25</v>
      </c>
      <c r="C21" s="2" t="e">
        <f>(C17-1)*C6-C18*C13+C13</f>
        <v>#DIV/0!</v>
      </c>
    </row>
    <row r="22" spans="2:3" x14ac:dyDescent="0.25">
      <c r="B22" s="6" t="s">
        <v>26</v>
      </c>
      <c r="C22" s="2" t="e">
        <f>C17*C6-C18*C13</f>
        <v>#DIV/0!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DEB94-4E0B-4462-9A11-8C878AE9F6CF}">
  <sheetPr>
    <tabColor theme="8" tint="0.79998168889431442"/>
  </sheetPr>
  <dimension ref="B2:C4"/>
  <sheetViews>
    <sheetView showGridLines="0" zoomScale="130" zoomScaleNormal="130" workbookViewId="0"/>
  </sheetViews>
  <sheetFormatPr defaultRowHeight="15" x14ac:dyDescent="0.25"/>
  <cols>
    <col min="1" max="1" width="9.140625" style="12"/>
    <col min="2" max="2" width="26.5703125" style="12" bestFit="1" customWidth="1"/>
    <col min="3" max="16384" width="9.140625" style="12"/>
  </cols>
  <sheetData>
    <row r="2" spans="2:3" x14ac:dyDescent="0.25">
      <c r="B2" s="12" t="s">
        <v>4</v>
      </c>
      <c r="C2" s="10"/>
    </row>
    <row r="4" spans="2:3" x14ac:dyDescent="0.25">
      <c r="B4" s="12" t="s">
        <v>32</v>
      </c>
      <c r="C4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09B87-D477-4ADF-9F43-2E8C5AACC1B2}">
  <sheetPr>
    <tabColor theme="8" tint="0.79998168889431442"/>
  </sheetPr>
  <dimension ref="B2:K19"/>
  <sheetViews>
    <sheetView showGridLines="0" zoomScale="130" zoomScaleNormal="130" workbookViewId="0"/>
  </sheetViews>
  <sheetFormatPr defaultRowHeight="15" x14ac:dyDescent="0.25"/>
  <cols>
    <col min="1" max="1" width="9.140625" style="12"/>
    <col min="2" max="2" width="8.85546875" style="12" customWidth="1"/>
    <col min="3" max="16384" width="9.140625" style="12"/>
  </cols>
  <sheetData>
    <row r="2" spans="2:11" x14ac:dyDescent="0.25">
      <c r="B2" s="12" t="s">
        <v>5</v>
      </c>
    </row>
    <row r="3" spans="2:1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2:11" x14ac:dyDescent="0.25">
      <c r="B4" s="22"/>
      <c r="C4" s="21"/>
      <c r="D4" s="21"/>
      <c r="E4" s="21"/>
      <c r="F4" s="21"/>
      <c r="G4" s="21"/>
      <c r="H4" s="21"/>
      <c r="I4" s="21"/>
      <c r="J4" s="21"/>
      <c r="K4" s="21"/>
    </row>
    <row r="5" spans="2:1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2:11" x14ac:dyDescent="0.25">
      <c r="B6" s="22"/>
      <c r="C6" s="21"/>
      <c r="D6" s="21"/>
      <c r="E6" s="21"/>
      <c r="F6" s="21"/>
      <c r="G6" s="21"/>
      <c r="H6" s="21"/>
      <c r="I6" s="21"/>
      <c r="J6" s="21"/>
      <c r="K6" s="21"/>
    </row>
    <row r="7" spans="2:11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2:11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2:1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2:11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2:11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2:1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2:1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2:1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2:11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2:11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2:1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2:11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C3A1-93CF-4E08-B811-BC8F2897141B}">
  <sheetPr>
    <tabColor theme="8" tint="0.79998168889431442"/>
  </sheetPr>
  <dimension ref="B2:C2"/>
  <sheetViews>
    <sheetView showGridLines="0" zoomScale="130" zoomScaleNormal="130" workbookViewId="0"/>
  </sheetViews>
  <sheetFormatPr defaultRowHeight="15" x14ac:dyDescent="0.25"/>
  <cols>
    <col min="1" max="1" width="9.140625" style="12"/>
    <col min="2" max="2" width="36.140625" style="12" bestFit="1" customWidth="1"/>
    <col min="3" max="16384" width="9.140625" style="12"/>
  </cols>
  <sheetData>
    <row r="2" spans="2:3" x14ac:dyDescent="0.25">
      <c r="B2" s="12" t="s">
        <v>48</v>
      </c>
      <c r="C2" s="2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6DA4-3093-445A-AC46-3A13044DF7F5}">
  <sheetPr>
    <tabColor theme="8" tint="0.79998168889431442"/>
  </sheetPr>
  <dimension ref="B2:C2"/>
  <sheetViews>
    <sheetView showGridLines="0" zoomScale="130" zoomScaleNormal="130" workbookViewId="0"/>
  </sheetViews>
  <sheetFormatPr defaultRowHeight="15" x14ac:dyDescent="0.25"/>
  <cols>
    <col min="1" max="1" width="9.140625" style="12"/>
    <col min="2" max="2" width="45.28515625" style="12" bestFit="1" customWidth="1"/>
    <col min="3" max="16384" width="9.140625" style="12"/>
  </cols>
  <sheetData>
    <row r="2" spans="2:3" x14ac:dyDescent="0.25">
      <c r="B2" s="12" t="s">
        <v>41</v>
      </c>
      <c r="C2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CBD3-0001-419D-8BAC-045FFFA9E76F}">
  <sheetPr>
    <tabColor theme="8" tint="0.79998168889431442"/>
  </sheetPr>
  <dimension ref="B2:L19"/>
  <sheetViews>
    <sheetView showGridLines="0" zoomScale="130" zoomScaleNormal="130" workbookViewId="0"/>
  </sheetViews>
  <sheetFormatPr defaultRowHeight="15" x14ac:dyDescent="0.25"/>
  <cols>
    <col min="1" max="1" width="9.140625" style="12"/>
    <col min="2" max="2" width="8.85546875" style="12" customWidth="1"/>
    <col min="3" max="16384" width="9.140625" style="12"/>
  </cols>
  <sheetData>
    <row r="2" spans="2:12" x14ac:dyDescent="0.25">
      <c r="B2" s="12" t="s">
        <v>5</v>
      </c>
    </row>
    <row r="3" spans="2:12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2" x14ac:dyDescent="0.25">
      <c r="B4" s="22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2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2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2:12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2:12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2:12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2:12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2:12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2:12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2:12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2:12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2:12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6A86-0352-4E04-A420-61448E22742E}">
  <sheetPr>
    <tabColor theme="7" tint="0.79998168889431442"/>
  </sheetPr>
  <dimension ref="A1:D64"/>
  <sheetViews>
    <sheetView showGridLines="0" zoomScale="130" zoomScaleNormal="130" workbookViewId="0"/>
  </sheetViews>
  <sheetFormatPr defaultRowHeight="15" x14ac:dyDescent="0.25"/>
  <cols>
    <col min="1" max="1" width="9.140625" style="11"/>
    <col min="2" max="3" width="11.42578125" style="11" customWidth="1"/>
    <col min="4" max="16384" width="9.140625" style="11"/>
  </cols>
  <sheetData>
    <row r="1" spans="1:4" x14ac:dyDescent="0.25">
      <c r="A1" s="4" t="s">
        <v>43</v>
      </c>
    </row>
    <row r="2" spans="1:4" x14ac:dyDescent="0.25">
      <c r="A2" s="4"/>
    </row>
    <row r="3" spans="1:4" x14ac:dyDescent="0.25">
      <c r="A3" s="33" t="s">
        <v>6</v>
      </c>
      <c r="B3" s="33" t="s">
        <v>44</v>
      </c>
      <c r="C3" s="33" t="s">
        <v>45</v>
      </c>
    </row>
    <row r="4" spans="1:4" x14ac:dyDescent="0.25">
      <c r="A4" s="38">
        <v>-0.3</v>
      </c>
      <c r="B4" s="39">
        <v>0</v>
      </c>
      <c r="C4" s="39">
        <v>0</v>
      </c>
      <c r="D4" s="19"/>
    </row>
    <row r="5" spans="1:4" x14ac:dyDescent="0.25">
      <c r="A5" s="38">
        <f>A4+0.01</f>
        <v>-0.28999999999999998</v>
      </c>
      <c r="B5" s="39">
        <v>0</v>
      </c>
      <c r="C5" s="39">
        <v>4.0000000000000002E-4</v>
      </c>
      <c r="D5" s="19"/>
    </row>
    <row r="6" spans="1:4" x14ac:dyDescent="0.25">
      <c r="A6" s="38">
        <f t="shared" ref="A6:A64" si="0">A5+0.01</f>
        <v>-0.27999999999999997</v>
      </c>
      <c r="B6" s="39">
        <v>0</v>
      </c>
      <c r="C6" s="39">
        <v>1.1000000000000001E-3</v>
      </c>
      <c r="D6" s="19"/>
    </row>
    <row r="7" spans="1:4" x14ac:dyDescent="0.25">
      <c r="A7" s="38">
        <f t="shared" si="0"/>
        <v>-0.26999999999999996</v>
      </c>
      <c r="B7" s="39">
        <v>0</v>
      </c>
      <c r="C7" s="39">
        <v>1.6999999999999999E-3</v>
      </c>
      <c r="D7" s="19"/>
    </row>
    <row r="8" spans="1:4" x14ac:dyDescent="0.25">
      <c r="A8" s="38">
        <f t="shared" si="0"/>
        <v>-0.25999999999999995</v>
      </c>
      <c r="B8" s="39">
        <v>0</v>
      </c>
      <c r="C8" s="39">
        <v>2.3999999999999998E-3</v>
      </c>
      <c r="D8" s="19"/>
    </row>
    <row r="9" spans="1:4" x14ac:dyDescent="0.25">
      <c r="A9" s="38">
        <f t="shared" si="0"/>
        <v>-0.24999999999999994</v>
      </c>
      <c r="B9" s="39">
        <v>0</v>
      </c>
      <c r="C9" s="39">
        <v>3.3E-3</v>
      </c>
      <c r="D9" s="19"/>
    </row>
    <row r="10" spans="1:4" x14ac:dyDescent="0.25">
      <c r="A10" s="38">
        <f t="shared" si="0"/>
        <v>-0.23999999999999994</v>
      </c>
      <c r="B10" s="39">
        <v>0</v>
      </c>
      <c r="C10" s="39">
        <v>4.3E-3</v>
      </c>
      <c r="D10" s="19"/>
    </row>
    <row r="11" spans="1:4" x14ac:dyDescent="0.25">
      <c r="A11" s="38">
        <f t="shared" si="0"/>
        <v>-0.22999999999999993</v>
      </c>
      <c r="B11" s="39">
        <v>0</v>
      </c>
      <c r="C11" s="39">
        <v>5.4000000000000003E-3</v>
      </c>
      <c r="D11" s="19"/>
    </row>
    <row r="12" spans="1:4" x14ac:dyDescent="0.25">
      <c r="A12" s="38">
        <f t="shared" si="0"/>
        <v>-0.21999999999999992</v>
      </c>
      <c r="B12" s="39">
        <v>0</v>
      </c>
      <c r="C12" s="39">
        <v>6.7000000000000002E-3</v>
      </c>
      <c r="D12" s="19"/>
    </row>
    <row r="13" spans="1:4" x14ac:dyDescent="0.25">
      <c r="A13" s="38">
        <f t="shared" si="0"/>
        <v>-0.20999999999999991</v>
      </c>
      <c r="B13" s="39">
        <v>0</v>
      </c>
      <c r="C13" s="39">
        <v>8.2000000000000007E-3</v>
      </c>
      <c r="D13" s="19"/>
    </row>
    <row r="14" spans="1:4" x14ac:dyDescent="0.25">
      <c r="A14" s="38">
        <f t="shared" si="0"/>
        <v>-0.1999999999999999</v>
      </c>
      <c r="B14" s="39">
        <v>0</v>
      </c>
      <c r="C14" s="39">
        <v>9.9000000000000008E-3</v>
      </c>
      <c r="D14" s="19"/>
    </row>
    <row r="15" spans="1:4" x14ac:dyDescent="0.25">
      <c r="A15" s="38">
        <f t="shared" si="0"/>
        <v>-0.18999999999999989</v>
      </c>
      <c r="B15" s="39">
        <v>0</v>
      </c>
      <c r="C15" s="39">
        <v>1.2E-2</v>
      </c>
      <c r="D15" s="19"/>
    </row>
    <row r="16" spans="1:4" x14ac:dyDescent="0.25">
      <c r="A16" s="38">
        <f t="shared" si="0"/>
        <v>-0.17999999999999988</v>
      </c>
      <c r="B16" s="39">
        <v>0</v>
      </c>
      <c r="C16" s="39">
        <v>1.43E-2</v>
      </c>
      <c r="D16" s="19"/>
    </row>
    <row r="17" spans="1:4" x14ac:dyDescent="0.25">
      <c r="A17" s="38">
        <f t="shared" si="0"/>
        <v>-0.16999999999999987</v>
      </c>
      <c r="B17" s="39">
        <v>0</v>
      </c>
      <c r="C17" s="39">
        <v>1.6899999999999998E-2</v>
      </c>
      <c r="D17" s="19"/>
    </row>
    <row r="18" spans="1:4" x14ac:dyDescent="0.25">
      <c r="A18" s="38">
        <f t="shared" si="0"/>
        <v>-0.15999999999999986</v>
      </c>
      <c r="B18" s="39">
        <v>1E-4</v>
      </c>
      <c r="C18" s="39">
        <v>0.02</v>
      </c>
      <c r="D18" s="19"/>
    </row>
    <row r="19" spans="1:4" x14ac:dyDescent="0.25">
      <c r="A19" s="38">
        <f t="shared" si="0"/>
        <v>-0.14999999999999986</v>
      </c>
      <c r="B19" s="39">
        <v>2.0000000000000001E-4</v>
      </c>
      <c r="C19" s="39">
        <v>2.3400000000000001E-2</v>
      </c>
      <c r="D19" s="19"/>
    </row>
    <row r="20" spans="1:4" x14ac:dyDescent="0.25">
      <c r="A20" s="38">
        <f t="shared" si="0"/>
        <v>-0.13999999999999985</v>
      </c>
      <c r="B20" s="39">
        <v>2.9999999999999997E-4</v>
      </c>
      <c r="C20" s="39">
        <v>2.75E-2</v>
      </c>
      <c r="D20" s="19"/>
    </row>
    <row r="21" spans="1:4" x14ac:dyDescent="0.25">
      <c r="A21" s="38">
        <f t="shared" si="0"/>
        <v>-0.12999999999999984</v>
      </c>
      <c r="B21" s="39">
        <v>6.9999999999999999E-4</v>
      </c>
      <c r="C21" s="39">
        <v>3.1899999999999998E-2</v>
      </c>
      <c r="D21" s="19"/>
    </row>
    <row r="22" spans="1:4" x14ac:dyDescent="0.25">
      <c r="A22" s="38">
        <f t="shared" si="0"/>
        <v>-0.11999999999999984</v>
      </c>
      <c r="B22" s="39">
        <v>1.2999999999999999E-3</v>
      </c>
      <c r="C22" s="39">
        <v>3.7199999999999997E-2</v>
      </c>
      <c r="D22" s="19"/>
    </row>
    <row r="23" spans="1:4" x14ac:dyDescent="0.25">
      <c r="A23" s="38">
        <f t="shared" si="0"/>
        <v>-0.10999999999999985</v>
      </c>
      <c r="B23" s="39">
        <v>2.5999999999999999E-3</v>
      </c>
      <c r="C23" s="39">
        <v>4.2999999999999997E-2</v>
      </c>
      <c r="D23" s="19"/>
    </row>
    <row r="24" spans="1:4" x14ac:dyDescent="0.25">
      <c r="A24" s="38">
        <f t="shared" si="0"/>
        <v>-9.9999999999999853E-2</v>
      </c>
      <c r="B24" s="39">
        <v>4.7000000000000002E-3</v>
      </c>
      <c r="C24" s="39">
        <v>4.9599999999999998E-2</v>
      </c>
      <c r="D24" s="19"/>
    </row>
    <row r="25" spans="1:4" x14ac:dyDescent="0.25">
      <c r="A25" s="38">
        <f t="shared" si="0"/>
        <v>-8.9999999999999858E-2</v>
      </c>
      <c r="B25" s="39">
        <v>8.2000000000000007E-3</v>
      </c>
      <c r="C25" s="39">
        <v>5.7200000000000001E-2</v>
      </c>
      <c r="D25" s="19"/>
    </row>
    <row r="26" spans="1:4" x14ac:dyDescent="0.25">
      <c r="A26" s="38">
        <f t="shared" si="0"/>
        <v>-7.9999999999999863E-2</v>
      </c>
      <c r="B26" s="39">
        <v>1.3899999999999999E-2</v>
      </c>
      <c r="C26" s="39">
        <v>6.5699999999999995E-2</v>
      </c>
      <c r="D26" s="19"/>
    </row>
    <row r="27" spans="1:4" x14ac:dyDescent="0.25">
      <c r="A27" s="38">
        <f t="shared" si="0"/>
        <v>-6.9999999999999868E-2</v>
      </c>
      <c r="B27" s="39">
        <v>2.2800000000000001E-2</v>
      </c>
      <c r="C27" s="39">
        <v>7.5399999999999995E-2</v>
      </c>
      <c r="D27" s="19"/>
    </row>
    <row r="28" spans="1:4" x14ac:dyDescent="0.25">
      <c r="A28" s="38">
        <f t="shared" si="0"/>
        <v>-5.9999999999999866E-2</v>
      </c>
      <c r="B28" s="39">
        <v>3.5900000000000001E-2</v>
      </c>
      <c r="C28" s="39">
        <v>8.6099999999999996E-2</v>
      </c>
      <c r="D28" s="19"/>
    </row>
    <row r="29" spans="1:4" x14ac:dyDescent="0.25">
      <c r="A29" s="38">
        <f t="shared" si="0"/>
        <v>-4.9999999999999864E-2</v>
      </c>
      <c r="B29" s="39">
        <v>5.4800000000000001E-2</v>
      </c>
      <c r="C29" s="39">
        <v>9.8100000000000007E-2</v>
      </c>
      <c r="D29" s="19"/>
    </row>
    <row r="30" spans="1:4" x14ac:dyDescent="0.25">
      <c r="A30" s="38">
        <f t="shared" si="0"/>
        <v>-3.9999999999999862E-2</v>
      </c>
      <c r="B30" s="39">
        <v>8.0799999999999997E-2</v>
      </c>
      <c r="C30" s="39">
        <v>0.11169999999999999</v>
      </c>
      <c r="D30" s="19"/>
    </row>
    <row r="31" spans="1:4" x14ac:dyDescent="0.25">
      <c r="A31" s="38">
        <f t="shared" si="0"/>
        <v>-2.999999999999986E-2</v>
      </c>
      <c r="B31" s="39">
        <v>0.11509999999999999</v>
      </c>
      <c r="C31" s="39">
        <v>0.12670000000000001</v>
      </c>
      <c r="D31" s="19"/>
    </row>
    <row r="32" spans="1:4" x14ac:dyDescent="0.25">
      <c r="A32" s="38">
        <f t="shared" si="0"/>
        <v>-1.9999999999999858E-2</v>
      </c>
      <c r="B32" s="39">
        <v>0.15870000000000001</v>
      </c>
      <c r="C32" s="39">
        <v>0.1434</v>
      </c>
      <c r="D32" s="19"/>
    </row>
    <row r="33" spans="1:4" x14ac:dyDescent="0.25">
      <c r="A33" s="38">
        <f t="shared" si="0"/>
        <v>-9.999999999999858E-3</v>
      </c>
      <c r="B33" s="39">
        <v>0.21190000000000001</v>
      </c>
      <c r="C33" s="39">
        <v>0.1618</v>
      </c>
      <c r="D33" s="19"/>
    </row>
    <row r="34" spans="1:4" x14ac:dyDescent="0.25">
      <c r="A34" s="38">
        <f t="shared" si="0"/>
        <v>1.4224732503009818E-16</v>
      </c>
      <c r="B34" s="39">
        <v>0.27429999999999999</v>
      </c>
      <c r="C34" s="39">
        <v>0.1822</v>
      </c>
      <c r="D34" s="19"/>
    </row>
    <row r="35" spans="1:4" x14ac:dyDescent="0.25">
      <c r="A35" s="38">
        <f t="shared" si="0"/>
        <v>1.0000000000000142E-2</v>
      </c>
      <c r="B35" s="39">
        <v>0.34460000000000002</v>
      </c>
      <c r="C35" s="39">
        <v>0.2044</v>
      </c>
      <c r="D35" s="19"/>
    </row>
    <row r="36" spans="1:4" x14ac:dyDescent="0.25">
      <c r="A36" s="38">
        <f t="shared" si="0"/>
        <v>2.0000000000000143E-2</v>
      </c>
      <c r="B36" s="39">
        <v>0.42070000000000002</v>
      </c>
      <c r="C36" s="39">
        <v>0.2288</v>
      </c>
      <c r="D36" s="19"/>
    </row>
    <row r="37" spans="1:4" x14ac:dyDescent="0.25">
      <c r="A37" s="38">
        <f t="shared" si="0"/>
        <v>3.0000000000000145E-2</v>
      </c>
      <c r="B37" s="39">
        <v>0.5</v>
      </c>
      <c r="C37" s="39">
        <v>0.25530000000000003</v>
      </c>
      <c r="D37" s="19"/>
    </row>
    <row r="38" spans="1:4" x14ac:dyDescent="0.25">
      <c r="A38" s="38">
        <f t="shared" si="0"/>
        <v>4.0000000000000147E-2</v>
      </c>
      <c r="B38" s="39">
        <v>0.57930000000000004</v>
      </c>
      <c r="C38" s="39">
        <v>0.28399999999999997</v>
      </c>
      <c r="D38" s="19"/>
    </row>
    <row r="39" spans="1:4" x14ac:dyDescent="0.25">
      <c r="A39" s="38">
        <f t="shared" si="0"/>
        <v>5.0000000000000148E-2</v>
      </c>
      <c r="B39" s="39">
        <v>0.65539999999999998</v>
      </c>
      <c r="C39" s="39">
        <v>0.31490000000000001</v>
      </c>
      <c r="D39" s="19"/>
    </row>
    <row r="40" spans="1:4" x14ac:dyDescent="0.25">
      <c r="A40" s="38">
        <f t="shared" si="0"/>
        <v>6.000000000000015E-2</v>
      </c>
      <c r="B40" s="39">
        <v>0.72570000000000001</v>
      </c>
      <c r="C40" s="39">
        <v>0.34789999999999999</v>
      </c>
      <c r="D40" s="19"/>
    </row>
    <row r="41" spans="1:4" x14ac:dyDescent="0.25">
      <c r="A41" s="38">
        <f t="shared" si="0"/>
        <v>7.0000000000000145E-2</v>
      </c>
      <c r="B41" s="39">
        <v>0.78810000000000002</v>
      </c>
      <c r="C41" s="39">
        <v>0.3831</v>
      </c>
      <c r="D41" s="19"/>
    </row>
    <row r="42" spans="1:4" x14ac:dyDescent="0.25">
      <c r="A42" s="38">
        <f t="shared" si="0"/>
        <v>8.000000000000014E-2</v>
      </c>
      <c r="B42" s="39">
        <v>0.84130000000000005</v>
      </c>
      <c r="C42" s="39">
        <v>0.42030000000000001</v>
      </c>
      <c r="D42" s="19"/>
    </row>
    <row r="43" spans="1:4" x14ac:dyDescent="0.25">
      <c r="A43" s="38">
        <f t="shared" si="0"/>
        <v>9.0000000000000135E-2</v>
      </c>
      <c r="B43" s="39">
        <v>0.88490000000000002</v>
      </c>
      <c r="C43" s="39">
        <v>0.45929999999999999</v>
      </c>
      <c r="D43" s="19"/>
    </row>
    <row r="44" spans="1:4" x14ac:dyDescent="0.25">
      <c r="A44" s="38">
        <f t="shared" si="0"/>
        <v>0.10000000000000013</v>
      </c>
      <c r="B44" s="39">
        <v>0.91920000000000002</v>
      </c>
      <c r="C44" s="39">
        <v>0.5</v>
      </c>
      <c r="D44" s="19"/>
    </row>
    <row r="45" spans="1:4" x14ac:dyDescent="0.25">
      <c r="A45" s="38">
        <f t="shared" si="0"/>
        <v>0.11000000000000013</v>
      </c>
      <c r="B45" s="39">
        <v>0.94520000000000004</v>
      </c>
      <c r="C45" s="39">
        <v>0.54190000000000005</v>
      </c>
      <c r="D45" s="19"/>
    </row>
    <row r="46" spans="1:4" x14ac:dyDescent="0.25">
      <c r="A46" s="38">
        <f t="shared" si="0"/>
        <v>0.12000000000000012</v>
      </c>
      <c r="B46" s="39">
        <v>0.96409999999999996</v>
      </c>
      <c r="C46" s="39">
        <v>0.58479999999999999</v>
      </c>
      <c r="D46" s="19"/>
    </row>
    <row r="47" spans="1:4" x14ac:dyDescent="0.25">
      <c r="A47" s="38">
        <f t="shared" si="0"/>
        <v>0.13000000000000012</v>
      </c>
      <c r="B47" s="39">
        <v>0.97719999999999996</v>
      </c>
      <c r="C47" s="39">
        <v>0.62809999999999999</v>
      </c>
      <c r="D47" s="19"/>
    </row>
    <row r="48" spans="1:4" x14ac:dyDescent="0.25">
      <c r="A48" s="38">
        <f t="shared" si="0"/>
        <v>0.14000000000000012</v>
      </c>
      <c r="B48" s="39">
        <v>0.98609999999999998</v>
      </c>
      <c r="C48" s="39">
        <v>0.67149999999999999</v>
      </c>
      <c r="D48" s="19"/>
    </row>
    <row r="49" spans="1:4" x14ac:dyDescent="0.25">
      <c r="A49" s="38">
        <f t="shared" si="0"/>
        <v>0.15000000000000013</v>
      </c>
      <c r="B49" s="39">
        <v>0.99180000000000001</v>
      </c>
      <c r="C49" s="39">
        <v>0.71430000000000005</v>
      </c>
      <c r="D49" s="19"/>
    </row>
    <row r="50" spans="1:4" x14ac:dyDescent="0.25">
      <c r="A50" s="38">
        <f t="shared" si="0"/>
        <v>0.16000000000000014</v>
      </c>
      <c r="B50" s="39">
        <v>0.99529999999999996</v>
      </c>
      <c r="C50" s="39">
        <v>0.75590000000000002</v>
      </c>
      <c r="D50" s="19"/>
    </row>
    <row r="51" spans="1:4" x14ac:dyDescent="0.25">
      <c r="A51" s="38">
        <f t="shared" si="0"/>
        <v>0.17000000000000015</v>
      </c>
      <c r="B51" s="39">
        <v>0.99739999999999995</v>
      </c>
      <c r="C51" s="39">
        <v>0.79579999999999995</v>
      </c>
      <c r="D51" s="19"/>
    </row>
    <row r="52" spans="1:4" x14ac:dyDescent="0.25">
      <c r="A52" s="38">
        <f t="shared" si="0"/>
        <v>0.18000000000000016</v>
      </c>
      <c r="B52" s="39">
        <v>0.99870000000000003</v>
      </c>
      <c r="C52" s="39">
        <v>0.83309999999999995</v>
      </c>
      <c r="D52" s="19"/>
    </row>
    <row r="53" spans="1:4" x14ac:dyDescent="0.25">
      <c r="A53" s="38">
        <f t="shared" si="0"/>
        <v>0.19000000000000017</v>
      </c>
      <c r="B53" s="39">
        <v>0.99929999999999997</v>
      </c>
      <c r="C53" s="39">
        <v>0.86729999999999996</v>
      </c>
      <c r="D53" s="19"/>
    </row>
    <row r="54" spans="1:4" x14ac:dyDescent="0.25">
      <c r="A54" s="38">
        <f t="shared" si="0"/>
        <v>0.20000000000000018</v>
      </c>
      <c r="B54" s="39">
        <v>0.99970000000000003</v>
      </c>
      <c r="C54" s="39">
        <v>0.89810000000000001</v>
      </c>
      <c r="D54" s="19"/>
    </row>
    <row r="55" spans="1:4" x14ac:dyDescent="0.25">
      <c r="A55" s="38">
        <f t="shared" si="0"/>
        <v>0.21000000000000019</v>
      </c>
      <c r="B55" s="39">
        <v>0.99980000000000002</v>
      </c>
      <c r="C55" s="39">
        <v>0.92469999999999997</v>
      </c>
      <c r="D55" s="19"/>
    </row>
    <row r="56" spans="1:4" x14ac:dyDescent="0.25">
      <c r="A56" s="38">
        <f t="shared" si="0"/>
        <v>0.2200000000000002</v>
      </c>
      <c r="B56" s="39">
        <v>0.99990000000000001</v>
      </c>
      <c r="C56" s="39">
        <v>0.94699999999999995</v>
      </c>
      <c r="D56" s="19"/>
    </row>
    <row r="57" spans="1:4" x14ac:dyDescent="0.25">
      <c r="A57" s="38">
        <f t="shared" si="0"/>
        <v>0.2300000000000002</v>
      </c>
      <c r="B57" s="39">
        <v>1</v>
      </c>
      <c r="C57" s="39">
        <v>0.96489999999999998</v>
      </c>
      <c r="D57" s="19"/>
    </row>
    <row r="58" spans="1:4" x14ac:dyDescent="0.25">
      <c r="A58" s="38">
        <f t="shared" si="0"/>
        <v>0.24000000000000021</v>
      </c>
      <c r="B58" s="39">
        <v>1</v>
      </c>
      <c r="C58" s="39">
        <v>0.97850000000000004</v>
      </c>
      <c r="D58" s="19"/>
    </row>
    <row r="59" spans="1:4" x14ac:dyDescent="0.25">
      <c r="A59" s="38">
        <f t="shared" si="0"/>
        <v>0.25000000000000022</v>
      </c>
      <c r="B59" s="39">
        <v>1</v>
      </c>
      <c r="C59" s="39">
        <v>0.98799999999999999</v>
      </c>
      <c r="D59" s="19"/>
    </row>
    <row r="60" spans="1:4" x14ac:dyDescent="0.25">
      <c r="A60" s="38">
        <f t="shared" si="0"/>
        <v>0.26000000000000023</v>
      </c>
      <c r="B60" s="39">
        <v>1</v>
      </c>
      <c r="C60" s="39">
        <v>0.99409999999999998</v>
      </c>
      <c r="D60" s="19"/>
    </row>
    <row r="61" spans="1:4" x14ac:dyDescent="0.25">
      <c r="A61" s="38">
        <f t="shared" si="0"/>
        <v>0.27000000000000024</v>
      </c>
      <c r="B61" s="39">
        <v>1</v>
      </c>
      <c r="C61" s="39">
        <v>0.99770000000000003</v>
      </c>
      <c r="D61" s="19"/>
    </row>
    <row r="62" spans="1:4" x14ac:dyDescent="0.25">
      <c r="A62" s="38">
        <f t="shared" si="0"/>
        <v>0.28000000000000025</v>
      </c>
      <c r="B62" s="39">
        <v>1</v>
      </c>
      <c r="C62" s="39">
        <v>0.99929999999999997</v>
      </c>
      <c r="D62" s="19"/>
    </row>
    <row r="63" spans="1:4" x14ac:dyDescent="0.25">
      <c r="A63" s="38">
        <f t="shared" si="0"/>
        <v>0.29000000000000026</v>
      </c>
      <c r="B63" s="39">
        <v>1</v>
      </c>
      <c r="C63" s="39">
        <v>0.99990000000000001</v>
      </c>
      <c r="D63" s="19"/>
    </row>
    <row r="64" spans="1:4" x14ac:dyDescent="0.25">
      <c r="A64" s="38">
        <f t="shared" si="0"/>
        <v>0.30000000000000027</v>
      </c>
      <c r="B64" s="39">
        <v>1</v>
      </c>
      <c r="C64" s="39">
        <v>1</v>
      </c>
      <c r="D64" s="1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79407-B8AE-4FF9-ACF2-9D920E37CAB5}">
  <sheetPr>
    <tabColor theme="7" tint="0.79998168889431442"/>
  </sheetPr>
  <dimension ref="A2:F18"/>
  <sheetViews>
    <sheetView showGridLines="0" zoomScale="130" zoomScaleNormal="130" workbookViewId="0"/>
  </sheetViews>
  <sheetFormatPr defaultRowHeight="15" x14ac:dyDescent="0.25"/>
  <cols>
    <col min="1" max="1" width="9.140625" style="11"/>
    <col min="2" max="2" width="23.140625" style="11" bestFit="1" customWidth="1"/>
    <col min="3" max="4" width="9.140625" style="11"/>
    <col min="5" max="5" width="23.140625" style="11" bestFit="1" customWidth="1"/>
    <col min="6" max="16384" width="9.140625" style="11"/>
  </cols>
  <sheetData>
    <row r="2" spans="1:6" x14ac:dyDescent="0.25">
      <c r="B2" s="4" t="s">
        <v>7</v>
      </c>
      <c r="E2" s="4" t="s">
        <v>8</v>
      </c>
    </row>
    <row r="4" spans="1:6" x14ac:dyDescent="0.25">
      <c r="B4" s="11" t="s">
        <v>9</v>
      </c>
      <c r="C4" s="8"/>
      <c r="E4" s="11" t="s">
        <v>9</v>
      </c>
      <c r="F4" s="8"/>
    </row>
    <row r="5" spans="1:6" x14ac:dyDescent="0.25">
      <c r="B5" s="11" t="s">
        <v>1</v>
      </c>
      <c r="C5" s="8"/>
      <c r="E5" s="11" t="s">
        <v>1</v>
      </c>
      <c r="F5" s="8"/>
    </row>
    <row r="6" spans="1:6" x14ac:dyDescent="0.25">
      <c r="B6" s="11" t="s">
        <v>10</v>
      </c>
      <c r="C6" s="8"/>
      <c r="E6" s="11" t="s">
        <v>10</v>
      </c>
      <c r="F6" s="8"/>
    </row>
    <row r="7" spans="1:6" x14ac:dyDescent="0.25">
      <c r="C7" s="1"/>
      <c r="F7" s="1"/>
    </row>
    <row r="8" spans="1:6" x14ac:dyDescent="0.25">
      <c r="A8" s="18"/>
    </row>
    <row r="9" spans="1:6" x14ac:dyDescent="0.25">
      <c r="A9" s="20"/>
    </row>
    <row r="10" spans="1:6" x14ac:dyDescent="0.25">
      <c r="A10" s="20"/>
    </row>
    <row r="11" spans="1:6" x14ac:dyDescent="0.25">
      <c r="A11" s="20"/>
    </row>
    <row r="12" spans="1:6" x14ac:dyDescent="0.25">
      <c r="A12" s="20"/>
    </row>
    <row r="13" spans="1:6" x14ac:dyDescent="0.25">
      <c r="A13" s="20"/>
    </row>
    <row r="14" spans="1:6" x14ac:dyDescent="0.25">
      <c r="A14" s="20"/>
    </row>
    <row r="15" spans="1:6" x14ac:dyDescent="0.25">
      <c r="A15" s="20"/>
    </row>
    <row r="16" spans="1:6" x14ac:dyDescent="0.25">
      <c r="A16" s="20"/>
    </row>
    <row r="17" spans="1:1" x14ac:dyDescent="0.25">
      <c r="A17" s="20"/>
    </row>
    <row r="18" spans="1:1" x14ac:dyDescent="0.25">
      <c r="A18" s="20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2A5E-57C4-4A70-A880-48D0E67299E7}">
  <sheetPr>
    <tabColor theme="7" tint="0.79998168889431442"/>
  </sheetPr>
  <dimension ref="B2:L22"/>
  <sheetViews>
    <sheetView showGridLines="0" zoomScale="130" zoomScaleNormal="130" workbookViewId="0"/>
  </sheetViews>
  <sheetFormatPr defaultRowHeight="15" x14ac:dyDescent="0.25"/>
  <cols>
    <col min="1" max="16384" width="9.140625" style="11"/>
  </cols>
  <sheetData>
    <row r="2" spans="2:12" x14ac:dyDescent="0.25">
      <c r="B2" s="11" t="s">
        <v>47</v>
      </c>
    </row>
    <row r="3" spans="2:12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2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2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2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2:12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2:12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2:12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2:12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2:12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2:12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2:12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2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FC24-96E2-485F-917A-0EC9E44AB999}">
  <sheetPr>
    <tabColor theme="7" tint="0.79998168889431442"/>
  </sheetPr>
  <dimension ref="B2:L21"/>
  <sheetViews>
    <sheetView showGridLines="0" zoomScale="130" zoomScaleNormal="130" workbookViewId="0"/>
  </sheetViews>
  <sheetFormatPr defaultRowHeight="15" x14ac:dyDescent="0.25"/>
  <cols>
    <col min="1" max="16384" width="9.140625" style="11"/>
  </cols>
  <sheetData>
    <row r="2" spans="2:12" x14ac:dyDescent="0.25">
      <c r="B2" s="11" t="s">
        <v>5</v>
      </c>
    </row>
    <row r="3" spans="2:12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2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2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2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2:12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2:12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2:12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2:12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2:12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2:12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2:12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2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7F8D-5D88-4835-8B78-754E0D467422}">
  <sheetPr>
    <tabColor theme="7" tint="0.79998168889431442"/>
  </sheetPr>
  <dimension ref="B2:L21"/>
  <sheetViews>
    <sheetView showGridLines="0" zoomScale="130" zoomScaleNormal="130" workbookViewId="0"/>
  </sheetViews>
  <sheetFormatPr defaultRowHeight="15" x14ac:dyDescent="0.25"/>
  <cols>
    <col min="1" max="16384" width="9.140625" style="11"/>
  </cols>
  <sheetData>
    <row r="2" spans="2:12" x14ac:dyDescent="0.25">
      <c r="B2" s="11" t="s">
        <v>5</v>
      </c>
    </row>
    <row r="3" spans="2:12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2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2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2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2:12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2:12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2:12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2:12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2:12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2:12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2:12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2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1EE5-BE58-47BD-87C7-1A723F59608E}">
  <sheetPr>
    <tabColor theme="5" tint="0.79998168889431442"/>
  </sheetPr>
  <dimension ref="B2"/>
  <sheetViews>
    <sheetView showGridLines="0" zoomScale="130" zoomScaleNormal="130" workbookViewId="0"/>
  </sheetViews>
  <sheetFormatPr defaultRowHeight="15" x14ac:dyDescent="0.25"/>
  <cols>
    <col min="1" max="16384" width="9.140625" style="11"/>
  </cols>
  <sheetData>
    <row r="2" spans="2:2" x14ac:dyDescent="0.25">
      <c r="B2" s="11" t="s">
        <v>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C5B7-18E3-47A7-8681-DECCABE9580A}">
  <sheetPr>
    <tabColor theme="9" tint="0.79998168889431442"/>
  </sheetPr>
  <dimension ref="B2"/>
  <sheetViews>
    <sheetView showGridLines="0" zoomScale="130" zoomScaleNormal="130" workbookViewId="0"/>
  </sheetViews>
  <sheetFormatPr defaultRowHeight="15" x14ac:dyDescent="0.25"/>
  <cols>
    <col min="1" max="16384" width="9.140625" style="11"/>
  </cols>
  <sheetData>
    <row r="2" spans="2:2" x14ac:dyDescent="0.25">
      <c r="B2" s="11" t="s">
        <v>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10A20-D168-470A-99DD-3FD6F5C75D77}">
  <sheetPr>
    <tabColor theme="9" tint="0.79998168889431442"/>
  </sheetPr>
  <dimension ref="B2:C8"/>
  <sheetViews>
    <sheetView showGridLines="0" zoomScale="130" zoomScaleNormal="130" workbookViewId="0"/>
  </sheetViews>
  <sheetFormatPr defaultRowHeight="15" x14ac:dyDescent="0.25"/>
  <cols>
    <col min="1" max="1" width="9.140625" style="11"/>
    <col min="2" max="2" width="18.42578125" style="11" bestFit="1" customWidth="1"/>
    <col min="3" max="3" width="10.85546875" style="11" customWidth="1"/>
    <col min="4" max="16384" width="9.140625" style="11"/>
  </cols>
  <sheetData>
    <row r="2" spans="2:3" x14ac:dyDescent="0.25">
      <c r="B2" s="6" t="s">
        <v>25</v>
      </c>
      <c r="C2" s="9"/>
    </row>
    <row r="4" spans="2:3" x14ac:dyDescent="0.25">
      <c r="B4" s="11" t="s">
        <v>27</v>
      </c>
      <c r="C4" s="9"/>
    </row>
    <row r="5" spans="2:3" s="31" customFormat="1" x14ac:dyDescent="0.25">
      <c r="C5" s="32"/>
    </row>
    <row r="6" spans="2:3" x14ac:dyDescent="0.25">
      <c r="B6" s="11" t="s">
        <v>28</v>
      </c>
      <c r="C6" s="9"/>
    </row>
    <row r="7" spans="2:3" s="31" customFormat="1" x14ac:dyDescent="0.25">
      <c r="C7" s="32"/>
    </row>
    <row r="8" spans="2:3" x14ac:dyDescent="0.25">
      <c r="B8" s="11" t="s">
        <v>29</v>
      </c>
      <c r="C8" s="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5FEF0-C625-4CA6-9909-DCC66D37F619}">
  <sheetPr>
    <tabColor theme="9" tint="0.79998168889431442"/>
  </sheetPr>
  <dimension ref="B2:C2"/>
  <sheetViews>
    <sheetView showGridLines="0" zoomScale="130" zoomScaleNormal="130" workbookViewId="0"/>
  </sheetViews>
  <sheetFormatPr defaultRowHeight="15" x14ac:dyDescent="0.25"/>
  <cols>
    <col min="1" max="1" width="9.140625" style="11"/>
    <col min="2" max="2" width="21.42578125" style="11" bestFit="1" customWidth="1"/>
    <col min="3" max="16384" width="9.140625" style="11"/>
  </cols>
  <sheetData>
    <row r="2" spans="2:3" x14ac:dyDescent="0.25">
      <c r="B2" s="11" t="s">
        <v>30</v>
      </c>
      <c r="C2" s="1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5C67-0D2C-4326-BA30-6E0283B00C83}">
  <sheetPr>
    <tabColor theme="9" tint="0.79998168889431442"/>
  </sheetPr>
  <dimension ref="B1:C2"/>
  <sheetViews>
    <sheetView showGridLines="0" zoomScale="130" zoomScaleNormal="130" workbookViewId="0"/>
  </sheetViews>
  <sheetFormatPr defaultRowHeight="15" x14ac:dyDescent="0.25"/>
  <cols>
    <col min="1" max="1" width="9.140625" style="11"/>
    <col min="2" max="2" width="18.42578125" style="11" bestFit="1" customWidth="1"/>
    <col min="3" max="3" width="10.85546875" style="11" customWidth="1"/>
    <col min="4" max="16384" width="9.140625" style="11"/>
  </cols>
  <sheetData>
    <row r="1" spans="2:3" x14ac:dyDescent="0.25">
      <c r="B1" s="4"/>
    </row>
    <row r="2" spans="2:3" x14ac:dyDescent="0.25">
      <c r="B2" s="6" t="s">
        <v>25</v>
      </c>
      <c r="C2" s="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3DE8-DD75-4C08-B587-CA63405EBC2F}">
  <sheetPr>
    <tabColor theme="9" tint="0.79998168889431442"/>
  </sheetPr>
  <dimension ref="B2:L20"/>
  <sheetViews>
    <sheetView showGridLines="0" zoomScale="130" zoomScaleNormal="130" workbookViewId="0"/>
  </sheetViews>
  <sheetFormatPr defaultRowHeight="15" x14ac:dyDescent="0.25"/>
  <cols>
    <col min="1" max="16384" width="9.140625" style="11"/>
  </cols>
  <sheetData>
    <row r="2" spans="2:12" x14ac:dyDescent="0.25">
      <c r="B2" s="11" t="s">
        <v>5</v>
      </c>
    </row>
    <row r="3" spans="2:12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2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2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2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2:12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2:12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2:12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2:12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2:12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2:12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2:12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02D68-A7E1-4930-985A-98A19C272A48}">
  <sheetPr>
    <tabColor theme="9" tint="0.79998168889431442"/>
  </sheetPr>
  <dimension ref="B2:L20"/>
  <sheetViews>
    <sheetView showGridLines="0" zoomScale="130" zoomScaleNormal="130" workbookViewId="0"/>
  </sheetViews>
  <sheetFormatPr defaultRowHeight="15" x14ac:dyDescent="0.25"/>
  <cols>
    <col min="1" max="16384" width="9.140625" style="11"/>
  </cols>
  <sheetData>
    <row r="2" spans="2:12" x14ac:dyDescent="0.25">
      <c r="B2" s="11" t="s">
        <v>5</v>
      </c>
    </row>
    <row r="3" spans="2:12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2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2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2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2:12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2:12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2:12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2:12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2:12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2:12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2:12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ACFD7-99E0-44A2-886B-A0D5B948DFC5}">
  <sheetPr>
    <tabColor theme="5" tint="0.79998168889431442"/>
  </sheetPr>
  <dimension ref="B2:H22"/>
  <sheetViews>
    <sheetView showGridLines="0" zoomScale="130" zoomScaleNormal="130" workbookViewId="0"/>
  </sheetViews>
  <sheetFormatPr defaultRowHeight="15" x14ac:dyDescent="0.25"/>
  <cols>
    <col min="1" max="1" width="9.140625" style="11" customWidth="1"/>
    <col min="2" max="16384" width="9.140625" style="11"/>
  </cols>
  <sheetData>
    <row r="2" spans="2:8" x14ac:dyDescent="0.25">
      <c r="C2" s="11" t="s">
        <v>38</v>
      </c>
    </row>
    <row r="3" spans="2:8" x14ac:dyDescent="0.25">
      <c r="B3" s="33" t="s">
        <v>0</v>
      </c>
      <c r="C3" s="33">
        <v>0.15</v>
      </c>
      <c r="D3" s="33">
        <v>0.2</v>
      </c>
      <c r="E3" s="33">
        <v>0.25</v>
      </c>
    </row>
    <row r="4" spans="2:8" x14ac:dyDescent="0.25">
      <c r="B4" s="28">
        <v>0.01</v>
      </c>
      <c r="C4" s="8"/>
      <c r="D4" s="8"/>
      <c r="E4" s="8"/>
      <c r="G4" s="30"/>
      <c r="H4" s="30"/>
    </row>
    <row r="5" spans="2:8" x14ac:dyDescent="0.25">
      <c r="B5" s="28">
        <f>B4+0.005</f>
        <v>1.4999999999999999E-2</v>
      </c>
      <c r="C5" s="8"/>
      <c r="D5" s="8"/>
      <c r="E5" s="8"/>
      <c r="G5" s="30"/>
      <c r="H5" s="30"/>
    </row>
    <row r="6" spans="2:8" x14ac:dyDescent="0.25">
      <c r="B6" s="28">
        <f t="shared" ref="B6:B22" si="0">B5+0.005</f>
        <v>0.02</v>
      </c>
      <c r="C6" s="8"/>
      <c r="D6" s="8"/>
      <c r="E6" s="8"/>
      <c r="G6" s="30"/>
      <c r="H6" s="30"/>
    </row>
    <row r="7" spans="2:8" x14ac:dyDescent="0.25">
      <c r="B7" s="28">
        <f t="shared" si="0"/>
        <v>2.5000000000000001E-2</v>
      </c>
      <c r="C7" s="8"/>
      <c r="D7" s="8"/>
      <c r="E7" s="8"/>
      <c r="G7" s="30"/>
      <c r="H7" s="30"/>
    </row>
    <row r="8" spans="2:8" x14ac:dyDescent="0.25">
      <c r="B8" s="28">
        <f t="shared" si="0"/>
        <v>3.0000000000000002E-2</v>
      </c>
      <c r="C8" s="8"/>
      <c r="D8" s="8"/>
      <c r="E8" s="8"/>
      <c r="G8" s="30"/>
      <c r="H8" s="30"/>
    </row>
    <row r="9" spans="2:8" x14ac:dyDescent="0.25">
      <c r="B9" s="28">
        <f t="shared" si="0"/>
        <v>3.5000000000000003E-2</v>
      </c>
      <c r="C9" s="8"/>
      <c r="D9" s="8"/>
      <c r="E9" s="8"/>
      <c r="G9" s="30"/>
      <c r="H9" s="30"/>
    </row>
    <row r="10" spans="2:8" x14ac:dyDescent="0.25">
      <c r="B10" s="28">
        <f t="shared" si="0"/>
        <v>0.04</v>
      </c>
      <c r="C10" s="8"/>
      <c r="D10" s="8"/>
      <c r="E10" s="8"/>
      <c r="G10" s="30"/>
      <c r="H10" s="30"/>
    </row>
    <row r="11" spans="2:8" x14ac:dyDescent="0.25">
      <c r="B11" s="28">
        <f t="shared" si="0"/>
        <v>4.4999999999999998E-2</v>
      </c>
      <c r="C11" s="8"/>
      <c r="D11" s="8"/>
      <c r="E11" s="8"/>
      <c r="G11" s="30"/>
      <c r="H11" s="30"/>
    </row>
    <row r="12" spans="2:8" x14ac:dyDescent="0.25">
      <c r="B12" s="28">
        <f t="shared" si="0"/>
        <v>4.9999999999999996E-2</v>
      </c>
      <c r="C12" s="8"/>
      <c r="D12" s="8"/>
      <c r="E12" s="8"/>
      <c r="G12" s="30"/>
      <c r="H12" s="30"/>
    </row>
    <row r="13" spans="2:8" x14ac:dyDescent="0.25">
      <c r="B13" s="28">
        <f t="shared" si="0"/>
        <v>5.4999999999999993E-2</v>
      </c>
      <c r="C13" s="8"/>
      <c r="D13" s="8"/>
      <c r="E13" s="8"/>
      <c r="G13" s="30"/>
      <c r="H13" s="30"/>
    </row>
    <row r="14" spans="2:8" x14ac:dyDescent="0.25">
      <c r="B14" s="28">
        <f t="shared" si="0"/>
        <v>5.9999999999999991E-2</v>
      </c>
      <c r="C14" s="8"/>
      <c r="D14" s="8"/>
      <c r="E14" s="8"/>
      <c r="G14" s="30"/>
      <c r="H14" s="30"/>
    </row>
    <row r="15" spans="2:8" x14ac:dyDescent="0.25">
      <c r="B15" s="28">
        <f t="shared" si="0"/>
        <v>6.4999999999999988E-2</v>
      </c>
      <c r="C15" s="8"/>
      <c r="D15" s="8"/>
      <c r="E15" s="8"/>
      <c r="G15" s="30"/>
      <c r="H15" s="30"/>
    </row>
    <row r="16" spans="2:8" x14ac:dyDescent="0.25">
      <c r="B16" s="28">
        <f t="shared" si="0"/>
        <v>6.9999999999999993E-2</v>
      </c>
      <c r="C16" s="8"/>
      <c r="D16" s="8"/>
      <c r="E16" s="8"/>
      <c r="G16" s="30"/>
      <c r="H16" s="30"/>
    </row>
    <row r="17" spans="2:8" x14ac:dyDescent="0.25">
      <c r="B17" s="28">
        <f t="shared" si="0"/>
        <v>7.4999999999999997E-2</v>
      </c>
      <c r="C17" s="8"/>
      <c r="D17" s="8"/>
      <c r="E17" s="8"/>
      <c r="G17" s="30"/>
      <c r="H17" s="30"/>
    </row>
    <row r="18" spans="2:8" x14ac:dyDescent="0.25">
      <c r="B18" s="28">
        <f t="shared" si="0"/>
        <v>0.08</v>
      </c>
      <c r="C18" s="8"/>
      <c r="D18" s="8"/>
      <c r="E18" s="8"/>
      <c r="G18" s="30"/>
      <c r="H18" s="30"/>
    </row>
    <row r="19" spans="2:8" x14ac:dyDescent="0.25">
      <c r="B19" s="28">
        <f t="shared" si="0"/>
        <v>8.5000000000000006E-2</v>
      </c>
      <c r="C19" s="8"/>
      <c r="D19" s="8"/>
      <c r="E19" s="8"/>
      <c r="G19" s="30"/>
      <c r="H19" s="30"/>
    </row>
    <row r="20" spans="2:8" x14ac:dyDescent="0.25">
      <c r="B20" s="28">
        <f t="shared" si="0"/>
        <v>9.0000000000000011E-2</v>
      </c>
      <c r="C20" s="8"/>
      <c r="D20" s="8"/>
      <c r="E20" s="8"/>
      <c r="G20" s="30"/>
      <c r="H20" s="30"/>
    </row>
    <row r="21" spans="2:8" x14ac:dyDescent="0.25">
      <c r="B21" s="28">
        <f t="shared" si="0"/>
        <v>9.5000000000000015E-2</v>
      </c>
      <c r="C21" s="8"/>
      <c r="D21" s="8"/>
      <c r="E21" s="8"/>
      <c r="G21" s="30"/>
      <c r="H21" s="30"/>
    </row>
    <row r="22" spans="2:8" x14ac:dyDescent="0.25">
      <c r="B22" s="28">
        <f t="shared" si="0"/>
        <v>0.10000000000000002</v>
      </c>
      <c r="C22" s="8"/>
      <c r="D22" s="8"/>
      <c r="E22" s="8"/>
      <c r="G22" s="30"/>
      <c r="H22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2CD4-20DD-47E1-9078-5A98334E9E4B}">
  <sheetPr>
    <tabColor theme="5" tint="0.79998168889431442"/>
  </sheetPr>
  <dimension ref="B2:E27"/>
  <sheetViews>
    <sheetView showGridLines="0" zoomScale="130" zoomScaleNormal="130" workbookViewId="0"/>
  </sheetViews>
  <sheetFormatPr defaultRowHeight="15" x14ac:dyDescent="0.25"/>
  <cols>
    <col min="1" max="1" width="9.140625" style="11" customWidth="1"/>
    <col min="2" max="2" width="9.140625" style="11"/>
    <col min="3" max="5" width="9.140625" style="11" customWidth="1"/>
    <col min="6" max="16384" width="9.140625" style="11"/>
  </cols>
  <sheetData>
    <row r="2" spans="2:5" x14ac:dyDescent="0.25">
      <c r="C2" s="11" t="s">
        <v>39</v>
      </c>
    </row>
    <row r="3" spans="2:5" x14ac:dyDescent="0.25">
      <c r="B3" s="33" t="s">
        <v>0</v>
      </c>
      <c r="C3" s="33">
        <v>0.15</v>
      </c>
      <c r="D3" s="33">
        <v>0.2</v>
      </c>
      <c r="E3" s="33">
        <v>0.25</v>
      </c>
    </row>
    <row r="4" spans="2:5" x14ac:dyDescent="0.25">
      <c r="B4" s="28">
        <v>0.01</v>
      </c>
      <c r="C4" s="29"/>
      <c r="D4" s="29"/>
      <c r="E4" s="29"/>
    </row>
    <row r="5" spans="2:5" x14ac:dyDescent="0.25">
      <c r="B5" s="28">
        <f>B4+0.005</f>
        <v>1.4999999999999999E-2</v>
      </c>
      <c r="C5" s="29"/>
      <c r="D5" s="29"/>
      <c r="E5" s="29"/>
    </row>
    <row r="6" spans="2:5" x14ac:dyDescent="0.25">
      <c r="B6" s="28">
        <f t="shared" ref="B6:B22" si="0">B5+0.005</f>
        <v>0.02</v>
      </c>
      <c r="C6" s="29"/>
      <c r="D6" s="29"/>
      <c r="E6" s="29"/>
    </row>
    <row r="7" spans="2:5" x14ac:dyDescent="0.25">
      <c r="B7" s="28">
        <f t="shared" si="0"/>
        <v>2.5000000000000001E-2</v>
      </c>
      <c r="C7" s="29"/>
      <c r="D7" s="29"/>
      <c r="E7" s="29"/>
    </row>
    <row r="8" spans="2:5" x14ac:dyDescent="0.25">
      <c r="B8" s="28">
        <f t="shared" si="0"/>
        <v>3.0000000000000002E-2</v>
      </c>
      <c r="C8" s="29"/>
      <c r="D8" s="29"/>
      <c r="E8" s="29"/>
    </row>
    <row r="9" spans="2:5" x14ac:dyDescent="0.25">
      <c r="B9" s="28">
        <f t="shared" si="0"/>
        <v>3.5000000000000003E-2</v>
      </c>
      <c r="C9" s="29"/>
      <c r="D9" s="29"/>
      <c r="E9" s="29"/>
    </row>
    <row r="10" spans="2:5" x14ac:dyDescent="0.25">
      <c r="B10" s="28">
        <f t="shared" si="0"/>
        <v>0.04</v>
      </c>
      <c r="C10" s="29"/>
      <c r="D10" s="29"/>
      <c r="E10" s="29"/>
    </row>
    <row r="11" spans="2:5" x14ac:dyDescent="0.25">
      <c r="B11" s="28">
        <f t="shared" si="0"/>
        <v>4.4999999999999998E-2</v>
      </c>
      <c r="C11" s="29"/>
      <c r="D11" s="29"/>
      <c r="E11" s="29"/>
    </row>
    <row r="12" spans="2:5" x14ac:dyDescent="0.25">
      <c r="B12" s="28">
        <f t="shared" si="0"/>
        <v>4.9999999999999996E-2</v>
      </c>
      <c r="C12" s="29"/>
      <c r="D12" s="29"/>
      <c r="E12" s="29"/>
    </row>
    <row r="13" spans="2:5" x14ac:dyDescent="0.25">
      <c r="B13" s="28">
        <f t="shared" si="0"/>
        <v>5.4999999999999993E-2</v>
      </c>
      <c r="C13" s="29"/>
      <c r="D13" s="29"/>
      <c r="E13" s="29"/>
    </row>
    <row r="14" spans="2:5" x14ac:dyDescent="0.25">
      <c r="B14" s="28">
        <f t="shared" si="0"/>
        <v>5.9999999999999991E-2</v>
      </c>
      <c r="C14" s="29"/>
      <c r="D14" s="29"/>
      <c r="E14" s="29"/>
    </row>
    <row r="15" spans="2:5" x14ac:dyDescent="0.25">
      <c r="B15" s="28">
        <f t="shared" si="0"/>
        <v>6.4999999999999988E-2</v>
      </c>
      <c r="C15" s="29"/>
      <c r="D15" s="29"/>
      <c r="E15" s="29"/>
    </row>
    <row r="16" spans="2:5" x14ac:dyDescent="0.25">
      <c r="B16" s="28">
        <f t="shared" si="0"/>
        <v>6.9999999999999993E-2</v>
      </c>
      <c r="C16" s="29"/>
      <c r="D16" s="29"/>
      <c r="E16" s="29"/>
    </row>
    <row r="17" spans="2:5" x14ac:dyDescent="0.25">
      <c r="B17" s="28">
        <f t="shared" si="0"/>
        <v>7.4999999999999997E-2</v>
      </c>
      <c r="C17" s="29"/>
      <c r="D17" s="29"/>
      <c r="E17" s="29"/>
    </row>
    <row r="18" spans="2:5" x14ac:dyDescent="0.25">
      <c r="B18" s="28">
        <f t="shared" si="0"/>
        <v>0.08</v>
      </c>
      <c r="C18" s="29"/>
      <c r="D18" s="29"/>
      <c r="E18" s="29"/>
    </row>
    <row r="19" spans="2:5" x14ac:dyDescent="0.25">
      <c r="B19" s="28">
        <f t="shared" si="0"/>
        <v>8.5000000000000006E-2</v>
      </c>
      <c r="C19" s="29"/>
      <c r="D19" s="29"/>
      <c r="E19" s="29"/>
    </row>
    <row r="20" spans="2:5" x14ac:dyDescent="0.25">
      <c r="B20" s="28">
        <f t="shared" si="0"/>
        <v>9.0000000000000011E-2</v>
      </c>
      <c r="C20" s="29"/>
      <c r="D20" s="29"/>
      <c r="E20" s="29"/>
    </row>
    <row r="21" spans="2:5" x14ac:dyDescent="0.25">
      <c r="B21" s="28">
        <f t="shared" si="0"/>
        <v>9.5000000000000015E-2</v>
      </c>
      <c r="C21" s="29"/>
      <c r="D21" s="29"/>
      <c r="E21" s="29"/>
    </row>
    <row r="22" spans="2:5" x14ac:dyDescent="0.25">
      <c r="B22" s="28">
        <f t="shared" si="0"/>
        <v>0.10000000000000002</v>
      </c>
      <c r="C22" s="29"/>
      <c r="D22" s="29"/>
      <c r="E22" s="29"/>
    </row>
    <row r="24" spans="2:5" x14ac:dyDescent="0.25">
      <c r="C24" s="11" t="s">
        <v>46</v>
      </c>
    </row>
    <row r="25" spans="2:5" x14ac:dyDescent="0.25">
      <c r="C25" s="16"/>
      <c r="D25" s="16"/>
      <c r="E25" s="16"/>
    </row>
    <row r="26" spans="2:5" x14ac:dyDescent="0.25">
      <c r="C26" s="16"/>
      <c r="D26" s="16"/>
      <c r="E26" s="16"/>
    </row>
    <row r="27" spans="2:5" x14ac:dyDescent="0.25">
      <c r="C27" s="16"/>
      <c r="D27" s="16"/>
      <c r="E27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0343C-7CA7-4E01-9228-B13CA9B4DEBE}">
  <sheetPr>
    <tabColor theme="5" tint="0.79998168889431442"/>
  </sheetPr>
  <dimension ref="A2:K25"/>
  <sheetViews>
    <sheetView showGridLines="0" zoomScale="130" zoomScaleNormal="130" workbookViewId="0"/>
  </sheetViews>
  <sheetFormatPr defaultRowHeight="15" x14ac:dyDescent="0.25"/>
  <cols>
    <col min="1" max="1" width="9.140625" style="11" customWidth="1"/>
    <col min="2" max="16384" width="9.140625" style="11"/>
  </cols>
  <sheetData>
    <row r="2" spans="1:11" x14ac:dyDescent="0.25">
      <c r="B2" s="11" t="s">
        <v>47</v>
      </c>
    </row>
    <row r="3" spans="1:1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26"/>
      <c r="B4" s="16"/>
      <c r="C4" s="27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2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5">
      <c r="A6" s="2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25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6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x14ac:dyDescent="0.25">
      <c r="A9" s="2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x14ac:dyDescent="0.25">
      <c r="A10" s="2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x14ac:dyDescent="0.25">
      <c r="A11" s="2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x14ac:dyDescent="0.25">
      <c r="A12" s="2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25">
      <c r="A13" s="2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25">
      <c r="A14" s="2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x14ac:dyDescent="0.25">
      <c r="A15" s="2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x14ac:dyDescent="0.25">
      <c r="A16" s="26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25">
      <c r="A17" s="2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25">
      <c r="A18" s="26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25">
      <c r="A19" s="2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25">
      <c r="A20" s="2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5">
      <c r="A21" s="2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25">
      <c r="A22" s="2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A24" s="26"/>
    </row>
    <row r="25" spans="1:11" x14ac:dyDescent="0.25">
      <c r="A2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4E87-4960-4B88-8EA7-B4739B588496}">
  <sheetPr>
    <tabColor theme="5" tint="0.79998168889431442"/>
  </sheetPr>
  <dimension ref="B2:N19"/>
  <sheetViews>
    <sheetView showGridLines="0" zoomScale="130" zoomScaleNormal="130" workbookViewId="0"/>
  </sheetViews>
  <sheetFormatPr defaultRowHeight="15" x14ac:dyDescent="0.25"/>
  <cols>
    <col min="1" max="16384" width="9.140625" style="11"/>
  </cols>
  <sheetData>
    <row r="2" spans="2:14" x14ac:dyDescent="0.25">
      <c r="B2" s="11" t="s">
        <v>5</v>
      </c>
    </row>
    <row r="3" spans="2:14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2:14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4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4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4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4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4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2:14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2:14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4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2:14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2:14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210B-55EC-4063-9437-6E76C1BCA2A0}">
  <sheetPr>
    <tabColor theme="8" tint="0.79998168889431442"/>
  </sheetPr>
  <dimension ref="A1:C34"/>
  <sheetViews>
    <sheetView showGridLines="0" zoomScale="130" zoomScaleNormal="130" workbookViewId="0"/>
  </sheetViews>
  <sheetFormatPr defaultRowHeight="15" x14ac:dyDescent="0.25"/>
  <cols>
    <col min="1" max="3" width="9.140625" style="12" customWidth="1"/>
    <col min="4" max="16384" width="9.140625" style="12"/>
  </cols>
  <sheetData>
    <row r="1" spans="1:3" x14ac:dyDescent="0.25">
      <c r="A1" s="25" t="s">
        <v>42</v>
      </c>
      <c r="B1" s="3"/>
    </row>
    <row r="2" spans="1:3" x14ac:dyDescent="0.25">
      <c r="A2" s="25"/>
      <c r="B2" s="3"/>
    </row>
    <row r="3" spans="1:3" x14ac:dyDescent="0.25">
      <c r="A3" s="34" t="s">
        <v>34</v>
      </c>
      <c r="B3" s="35" t="s">
        <v>35</v>
      </c>
      <c r="C3" s="34" t="s">
        <v>36</v>
      </c>
    </row>
    <row r="4" spans="1:3" x14ac:dyDescent="0.25">
      <c r="A4" s="36">
        <v>0</v>
      </c>
      <c r="B4" s="37">
        <v>0.3989422804014327</v>
      </c>
      <c r="C4" s="37">
        <v>0.5</v>
      </c>
    </row>
    <row r="5" spans="1:3" x14ac:dyDescent="0.25">
      <c r="A5" s="36">
        <v>0.1</v>
      </c>
      <c r="B5" s="37">
        <v>0.39695254747701181</v>
      </c>
      <c r="C5" s="37">
        <v>0.53982783727702899</v>
      </c>
    </row>
    <row r="6" spans="1:3" x14ac:dyDescent="0.25">
      <c r="A6" s="36">
        <v>0.2</v>
      </c>
      <c r="B6" s="37">
        <v>0.39104269397545588</v>
      </c>
      <c r="C6" s="37">
        <v>0.57925970943910299</v>
      </c>
    </row>
    <row r="7" spans="1:3" x14ac:dyDescent="0.25">
      <c r="A7" s="36">
        <v>0.3</v>
      </c>
      <c r="B7" s="37">
        <v>0.38138781546052414</v>
      </c>
      <c r="C7" s="37">
        <v>0.61791142218895267</v>
      </c>
    </row>
    <row r="8" spans="1:3" x14ac:dyDescent="0.25">
      <c r="A8" s="36">
        <v>0.4</v>
      </c>
      <c r="B8" s="37">
        <v>0.36827014030332333</v>
      </c>
      <c r="C8" s="37">
        <v>0.65542174161032429</v>
      </c>
    </row>
    <row r="9" spans="1:3" x14ac:dyDescent="0.25">
      <c r="A9" s="36">
        <v>0.5</v>
      </c>
      <c r="B9" s="37">
        <v>0.35206532676429952</v>
      </c>
      <c r="C9" s="37">
        <v>0.69146246127401312</v>
      </c>
    </row>
    <row r="10" spans="1:3" x14ac:dyDescent="0.25">
      <c r="A10" s="36">
        <v>0.6</v>
      </c>
      <c r="B10" s="37">
        <v>0.33322460289179967</v>
      </c>
      <c r="C10" s="37">
        <v>0.72574688224992645</v>
      </c>
    </row>
    <row r="11" spans="1:3" x14ac:dyDescent="0.25">
      <c r="A11" s="36">
        <v>0.7</v>
      </c>
      <c r="B11" s="37">
        <v>0.31225393336676127</v>
      </c>
      <c r="C11" s="37">
        <v>0.75803634777692697</v>
      </c>
    </row>
    <row r="12" spans="1:3" x14ac:dyDescent="0.25">
      <c r="A12" s="36">
        <v>0.8</v>
      </c>
      <c r="B12" s="37">
        <v>0.28969155276148273</v>
      </c>
      <c r="C12" s="37">
        <v>0.78814460141660336</v>
      </c>
    </row>
    <row r="13" spans="1:3" x14ac:dyDescent="0.25">
      <c r="A13" s="36">
        <v>0.9</v>
      </c>
      <c r="B13" s="37">
        <v>0.26608524989875482</v>
      </c>
      <c r="C13" s="37">
        <v>0.81593987465324047</v>
      </c>
    </row>
    <row r="14" spans="1:3" x14ac:dyDescent="0.25">
      <c r="A14" s="36">
        <v>1</v>
      </c>
      <c r="B14" s="37">
        <v>0.24197072451914337</v>
      </c>
      <c r="C14" s="37">
        <v>0.84134474606854304</v>
      </c>
    </row>
    <row r="15" spans="1:3" x14ac:dyDescent="0.25">
      <c r="A15" s="36">
        <v>1.1000000000000001</v>
      </c>
      <c r="B15" s="37">
        <v>0.21785217703255053</v>
      </c>
      <c r="C15" s="37">
        <v>0.86433393905361733</v>
      </c>
    </row>
    <row r="16" spans="1:3" x14ac:dyDescent="0.25">
      <c r="A16" s="36">
        <v>1.2</v>
      </c>
      <c r="B16" s="37">
        <v>0.19418605498321295</v>
      </c>
      <c r="C16" s="37">
        <v>0.88493032977829178</v>
      </c>
    </row>
    <row r="17" spans="1:3" x14ac:dyDescent="0.25">
      <c r="A17" s="36">
        <v>1.3</v>
      </c>
      <c r="B17" s="37">
        <v>0.17136859204780736</v>
      </c>
      <c r="C17" s="37">
        <v>0.9031995154143897</v>
      </c>
    </row>
    <row r="18" spans="1:3" x14ac:dyDescent="0.25">
      <c r="A18" s="36">
        <v>1.4</v>
      </c>
      <c r="B18" s="37">
        <v>0.14972746563574488</v>
      </c>
      <c r="C18" s="37">
        <v>0.91924334076622893</v>
      </c>
    </row>
    <row r="19" spans="1:3" x14ac:dyDescent="0.25">
      <c r="A19" s="36">
        <v>1.5</v>
      </c>
      <c r="B19" s="37">
        <v>0.12951759566589174</v>
      </c>
      <c r="C19" s="37">
        <v>0.93319279873114191</v>
      </c>
    </row>
    <row r="20" spans="1:3" x14ac:dyDescent="0.25">
      <c r="A20" s="36">
        <v>1.6</v>
      </c>
      <c r="B20" s="37">
        <v>0.11092083467945554</v>
      </c>
      <c r="C20" s="37">
        <v>0.94520070830044201</v>
      </c>
    </row>
    <row r="21" spans="1:3" x14ac:dyDescent="0.25">
      <c r="A21" s="36">
        <v>1.7</v>
      </c>
      <c r="B21" s="37">
        <v>9.4049077376886947E-2</v>
      </c>
      <c r="C21" s="37">
        <v>0.95543453724145699</v>
      </c>
    </row>
    <row r="22" spans="1:3" x14ac:dyDescent="0.25">
      <c r="A22" s="36">
        <v>1.8</v>
      </c>
      <c r="B22" s="37">
        <v>7.8950158300894149E-2</v>
      </c>
      <c r="C22" s="37">
        <v>0.96406968088707423</v>
      </c>
    </row>
    <row r="23" spans="1:3" x14ac:dyDescent="0.25">
      <c r="A23" s="36">
        <v>1.9</v>
      </c>
      <c r="B23" s="37">
        <v>6.5615814774676595E-2</v>
      </c>
      <c r="C23" s="37">
        <v>0.97128344018399815</v>
      </c>
    </row>
    <row r="24" spans="1:3" x14ac:dyDescent="0.25">
      <c r="A24" s="36">
        <v>2</v>
      </c>
      <c r="B24" s="37">
        <v>5.3990966513188063E-2</v>
      </c>
      <c r="C24" s="37">
        <v>0.97724986805182079</v>
      </c>
    </row>
    <row r="25" spans="1:3" x14ac:dyDescent="0.25">
      <c r="A25" s="36">
        <v>2.1</v>
      </c>
      <c r="B25" s="37">
        <v>4.3983595980427191E-2</v>
      </c>
      <c r="C25" s="37">
        <v>0.98213557943718344</v>
      </c>
    </row>
    <row r="26" spans="1:3" x14ac:dyDescent="0.25">
      <c r="A26" s="36">
        <v>2.2000000000000002</v>
      </c>
      <c r="B26" s="37">
        <v>3.5474592846231424E-2</v>
      </c>
      <c r="C26" s="37">
        <v>0.98609655248650141</v>
      </c>
    </row>
    <row r="27" spans="1:3" x14ac:dyDescent="0.25">
      <c r="A27" s="36">
        <v>2.2999999999999998</v>
      </c>
      <c r="B27" s="37">
        <v>2.8327037741601186E-2</v>
      </c>
      <c r="C27" s="37">
        <v>0.98927588997832416</v>
      </c>
    </row>
    <row r="28" spans="1:3" x14ac:dyDescent="0.25">
      <c r="A28" s="36">
        <v>2.4</v>
      </c>
      <c r="B28" s="37">
        <v>2.2394530294842899E-2</v>
      </c>
      <c r="C28" s="37">
        <v>0.99180246407540384</v>
      </c>
    </row>
    <row r="29" spans="1:3" x14ac:dyDescent="0.25">
      <c r="A29" s="36">
        <v>2.5</v>
      </c>
      <c r="B29" s="37">
        <v>1.752830049356854E-2</v>
      </c>
      <c r="C29" s="37">
        <v>0.99379033467422384</v>
      </c>
    </row>
    <row r="30" spans="1:3" x14ac:dyDescent="0.25">
      <c r="A30" s="36">
        <v>2.6</v>
      </c>
      <c r="B30" s="37">
        <v>1.3582969233685613E-2</v>
      </c>
      <c r="C30" s="37">
        <v>0.99533881197628127</v>
      </c>
    </row>
    <row r="31" spans="1:3" x14ac:dyDescent="0.25">
      <c r="A31" s="36">
        <v>2.7</v>
      </c>
      <c r="B31" s="37">
        <v>1.0420934814422592E-2</v>
      </c>
      <c r="C31" s="37">
        <v>0.99653302619695938</v>
      </c>
    </row>
    <row r="32" spans="1:3" x14ac:dyDescent="0.25">
      <c r="A32" s="36">
        <v>2.8</v>
      </c>
      <c r="B32" s="37">
        <v>7.9154515829799686E-3</v>
      </c>
      <c r="C32" s="37">
        <v>0.99744486966957202</v>
      </c>
    </row>
    <row r="33" spans="1:3" x14ac:dyDescent="0.25">
      <c r="A33" s="36">
        <v>2.9</v>
      </c>
      <c r="B33" s="37">
        <v>5.9525324197758538E-3</v>
      </c>
      <c r="C33" s="37">
        <v>0.99813418669961596</v>
      </c>
    </row>
    <row r="34" spans="1:3" x14ac:dyDescent="0.25">
      <c r="A34" s="36">
        <v>3</v>
      </c>
      <c r="B34" s="37">
        <v>4.4318484119380075E-3</v>
      </c>
      <c r="C34" s="37">
        <v>0.9986501019683699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6FDA-2FB1-423F-8959-1CD79836BC49}">
  <sheetPr>
    <tabColor theme="8" tint="0.79998168889431442"/>
  </sheetPr>
  <dimension ref="B2:C2"/>
  <sheetViews>
    <sheetView showGridLines="0" zoomScale="130" zoomScaleNormal="130" workbookViewId="0"/>
  </sheetViews>
  <sheetFormatPr defaultRowHeight="15" x14ac:dyDescent="0.25"/>
  <cols>
    <col min="1" max="1" width="9.140625" style="12"/>
    <col min="2" max="2" width="34.28515625" style="12" bestFit="1" customWidth="1"/>
    <col min="3" max="3" width="9.140625" style="12" customWidth="1"/>
    <col min="4" max="16384" width="9.140625" style="12"/>
  </cols>
  <sheetData>
    <row r="2" spans="2:3" x14ac:dyDescent="0.25">
      <c r="B2" s="12" t="s">
        <v>2</v>
      </c>
      <c r="C2" s="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2E23-6E57-4001-83E1-2722D06131CF}">
  <sheetPr>
    <tabColor theme="8" tint="0.79998168889431442"/>
  </sheetPr>
  <dimension ref="B2:C2"/>
  <sheetViews>
    <sheetView showGridLines="0" zoomScale="130" zoomScaleNormal="130" workbookViewId="0"/>
  </sheetViews>
  <sheetFormatPr defaultRowHeight="15" x14ac:dyDescent="0.25"/>
  <cols>
    <col min="1" max="1" width="9.140625" style="12"/>
    <col min="2" max="2" width="22.140625" style="12" bestFit="1" customWidth="1"/>
    <col min="3" max="3" width="9.140625" style="12" customWidth="1"/>
    <col min="4" max="16384" width="9.140625" style="12"/>
  </cols>
  <sheetData>
    <row r="2" spans="2:3" x14ac:dyDescent="0.25">
      <c r="B2" s="12" t="s">
        <v>3</v>
      </c>
      <c r="C2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1" ma:contentTypeDescription="Create a new document." ma:contentTypeScope="" ma:versionID="068af7d696b5b848a1c34970baf71fab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95e6774f7ec473fa271b1a309229414f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01D71-DEFF-48FB-8D98-C32309A921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45B480-8B34-4B4F-9500-81A6318686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EA57CA-C4E5-4245-A918-C5BF15C85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B-S calculator</vt:lpstr>
      <vt:lpstr>Q1 data</vt:lpstr>
      <vt:lpstr>1i</vt:lpstr>
      <vt:lpstr>1ii</vt:lpstr>
      <vt:lpstr>1iii</vt:lpstr>
      <vt:lpstr>1iv</vt:lpstr>
      <vt:lpstr>Q2 Data</vt:lpstr>
      <vt:lpstr>2i</vt:lpstr>
      <vt:lpstr>2ii</vt:lpstr>
      <vt:lpstr>2iii</vt:lpstr>
      <vt:lpstr>2iv</vt:lpstr>
      <vt:lpstr>2v</vt:lpstr>
      <vt:lpstr>2vi</vt:lpstr>
      <vt:lpstr>2vii</vt:lpstr>
      <vt:lpstr>Q3 Data</vt:lpstr>
      <vt:lpstr>3i</vt:lpstr>
      <vt:lpstr>3ii</vt:lpstr>
      <vt:lpstr>3iii</vt:lpstr>
      <vt:lpstr>3iv</vt:lpstr>
      <vt:lpstr>Q4 data</vt:lpstr>
      <vt:lpstr>4i</vt:lpstr>
      <vt:lpstr>4ii</vt:lpstr>
      <vt:lpstr>4iii</vt:lpstr>
      <vt:lpstr>4iv</vt:lpstr>
      <vt:lpstr>4v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Male</dc:creator>
  <cp:lastModifiedBy>Steve Hales</cp:lastModifiedBy>
  <dcterms:created xsi:type="dcterms:W3CDTF">2019-07-15T21:43:37Z</dcterms:created>
  <dcterms:modified xsi:type="dcterms:W3CDTF">2022-06-14T08:45:02Z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